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ATS" sheetId="1" r:id="rId1"/>
  </sheets>
  <calcPr calcId="152511"/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P6" i="1"/>
  <c r="P11" i="1"/>
  <c r="P12" i="1"/>
  <c r="N4" i="1"/>
  <c r="M4" i="1"/>
  <c r="L4" i="1"/>
  <c r="K4" i="1"/>
  <c r="J4" i="1"/>
  <c r="P4" i="1"/>
  <c r="P5" i="1"/>
  <c r="P7" i="1"/>
  <c r="P8" i="1"/>
  <c r="P9" i="1"/>
  <c r="P10" i="1"/>
  <c r="O4" i="1" l="1"/>
  <c r="O2" i="1" s="1"/>
</calcChain>
</file>

<file path=xl/sharedStrings.xml><?xml version="1.0" encoding="utf-8"?>
<sst xmlns="http://schemas.openxmlformats.org/spreadsheetml/2006/main" count="75" uniqueCount="49">
  <si>
    <t>CKUW F26 OFF PRICE ATS</t>
  </si>
  <si>
    <t>DELIVERY</t>
  </si>
  <si>
    <t>CAD</t>
  </si>
  <si>
    <t>STYLE</t>
  </si>
  <si>
    <t>GROUP</t>
  </si>
  <si>
    <t>DESCRIP</t>
  </si>
  <si>
    <t>FABRIC CONTENT</t>
  </si>
  <si>
    <t>NRF</t>
  </si>
  <si>
    <t>COLOR NAME</t>
  </si>
  <si>
    <t>BULK</t>
  </si>
  <si>
    <t>XS</t>
  </si>
  <si>
    <t>S</t>
  </si>
  <si>
    <t>M</t>
  </si>
  <si>
    <t>L</t>
  </si>
  <si>
    <t>XL</t>
  </si>
  <si>
    <t>TTL QTY</t>
  </si>
  <si>
    <t>CST</t>
  </si>
  <si>
    <t>MSRP</t>
  </si>
  <si>
    <t>001</t>
  </si>
  <si>
    <t>THONG 3 PACK</t>
  </si>
  <si>
    <t>8/15</t>
  </si>
  <si>
    <t>STRETCH MICROFIBER COMFORT</t>
  </si>
  <si>
    <t>81% Nylon, 19% Elastane</t>
  </si>
  <si>
    <t>002</t>
  </si>
  <si>
    <t>Black/Ashford Grey/Nymph's Thigh</t>
  </si>
  <si>
    <t>QP3207O</t>
  </si>
  <si>
    <t>QP3208O</t>
  </si>
  <si>
    <t>HIPSTER 3 PACK</t>
  </si>
  <si>
    <t>BIKINI 3 PCK</t>
  </si>
  <si>
    <t>QP3632O</t>
  </si>
  <si>
    <t>MONOCHROME MICRO</t>
  </si>
  <si>
    <t>LL WIREFREE BRA</t>
  </si>
  <si>
    <t>95% POLYESTER/ 5% ELASTANE</t>
  </si>
  <si>
    <t>BLACK</t>
  </si>
  <si>
    <t>QP3301O</t>
  </si>
  <si>
    <t>LUXE</t>
  </si>
  <si>
    <t>72% Nylon - Conventional, 28% Elastane</t>
  </si>
  <si>
    <t>Cedar</t>
  </si>
  <si>
    <t>QP3305O</t>
  </si>
  <si>
    <t>BLK/CEDAR/NYMPHS THIGH</t>
  </si>
  <si>
    <t>8/3</t>
  </si>
  <si>
    <t>CHEEKY BIKINI 3PK</t>
  </si>
  <si>
    <t>Black/ White/ Grey Heather</t>
  </si>
  <si>
    <t>QP1999O</t>
  </si>
  <si>
    <t>Nymphs Thigh/ Grey Heather/ Speakeasy</t>
  </si>
  <si>
    <t>QP3206O</t>
  </si>
  <si>
    <t>BIKINI 3PK</t>
  </si>
  <si>
    <t xml:space="preserve">MONOCHROME </t>
  </si>
  <si>
    <t>95% COTTON/ 5% ELASTANE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</si>
</sst>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12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16"/>
      <color indexed="9"/>
      <name val="Calibri Light"/>
      <family val="2"/>
    </font>
    <font>
      <b/>
      <sz val="16"/>
      <color indexed="8"/>
      <name val="Calibri Light"/>
      <family val="2"/>
    </font>
    <font>
      <b/>
      <sz val="11"/>
      <color indexed="8"/>
      <name val="Calibri Light"/>
      <family val="2"/>
    </font>
    <font>
      <sz val="11"/>
      <color indexed="8"/>
      <name val="Calibri Light"/>
      <family val="2"/>
    </font>
    <font>
      <sz val="10"/>
      <color indexed="8"/>
      <name val="Calibri Light"/>
      <family val="2"/>
    </font>
    <font>
      <sz val="10"/>
      <name val="Calibri Light"/>
      <family val="2"/>
    </font>
    <font>
      <b/>
      <sz val="11"/>
      <name val="Calibri Light"/>
      <family val="2"/>
    </font>
    <font>
      <b/>
      <sz val="10"/>
      <name val="Calibri Light"/>
      <family val="2"/>
    </font>
    <font>
      <b/>
      <sz val="11"/>
      <color indexed="10"/>
      <name val="Calibri Light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166" fontId="5" fillId="0" borderId="0" xfId="1" applyNumberFormat="1" applyFont="1" applyBorder="1"/>
    <xf numFmtId="166" fontId="5" fillId="2" borderId="0" xfId="1" applyNumberFormat="1" applyFont="1" applyFill="1" applyBorder="1"/>
    <xf numFmtId="164" fontId="5" fillId="0" borderId="0" xfId="2" applyFont="1" applyFill="1" applyBorder="1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164" fontId="5" fillId="0" borderId="0" xfId="2" applyFont="1" applyBorder="1"/>
    <xf numFmtId="164" fontId="10" fillId="0" borderId="0" xfId="0" applyNumberFormat="1" applyFont="1" applyBorder="1"/>
    <xf numFmtId="164" fontId="5" fillId="0" borderId="0" xfId="0" applyNumberFormat="1" applyFont="1" applyBorder="1"/>
    <xf numFmtId="166" fontId="5" fillId="0" borderId="0" xfId="1" applyNumberFormat="1" applyFont="1" applyFill="1" applyBorder="1"/>
    <xf numFmtId="0" fontId="8" fillId="3" borderId="1" xfId="0" applyFont="1" applyFill="1" applyBorder="1" applyAlignment="1">
      <alignment horizontal="center" vertical="center"/>
    </xf>
    <xf numFmtId="166" fontId="8" fillId="3" borderId="1" xfId="1" applyNumberFormat="1" applyFont="1" applyFill="1" applyBorder="1" applyAlignment="1">
      <alignment horizontal="center" vertical="center"/>
    </xf>
    <xf numFmtId="164" fontId="8" fillId="3" borderId="1" xfId="2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/>
    </xf>
    <xf numFmtId="164" fontId="5" fillId="0" borderId="1" xfId="2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4</xdr:row>
      <xdr:rowOff>38100</xdr:rowOff>
    </xdr:from>
    <xdr:to>
      <xdr:col>1</xdr:col>
      <xdr:colOff>2143125</xdr:colOff>
      <xdr:row>4</xdr:row>
      <xdr:rowOff>1419225</xdr:rowOff>
    </xdr:to>
    <xdr:pic>
      <xdr:nvPicPr>
        <xdr:cNvPr id="1025" name="Picture 9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0" y="2752725"/>
          <a:ext cx="14859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685800</xdr:colOff>
      <xdr:row>7</xdr:row>
      <xdr:rowOff>257175</xdr:rowOff>
    </xdr:from>
    <xdr:to>
      <xdr:col>1</xdr:col>
      <xdr:colOff>2047875</xdr:colOff>
      <xdr:row>7</xdr:row>
      <xdr:rowOff>1638300</xdr:rowOff>
    </xdr:to>
    <xdr:pic>
      <xdr:nvPicPr>
        <xdr:cNvPr id="1026" name="Picture 15" descr="A black garment with white text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43075" y="7953375"/>
          <a:ext cx="136207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695325</xdr:colOff>
      <xdr:row>8</xdr:row>
      <xdr:rowOff>180975</xdr:rowOff>
    </xdr:from>
    <xdr:to>
      <xdr:col>1</xdr:col>
      <xdr:colOff>2057400</xdr:colOff>
      <xdr:row>8</xdr:row>
      <xdr:rowOff>1543050</xdr:rowOff>
    </xdr:to>
    <xdr:pic>
      <xdr:nvPicPr>
        <xdr:cNvPr id="1027" name="Picture 16" descr="A close up of a garment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52600" y="9639300"/>
          <a:ext cx="13620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638175</xdr:colOff>
      <xdr:row>9</xdr:row>
      <xdr:rowOff>266700</xdr:rowOff>
    </xdr:from>
    <xdr:to>
      <xdr:col>1</xdr:col>
      <xdr:colOff>2295525</xdr:colOff>
      <xdr:row>9</xdr:row>
      <xdr:rowOff>1638300</xdr:rowOff>
    </xdr:to>
    <xdr:pic>
      <xdr:nvPicPr>
        <xdr:cNvPr id="1028" name="Picture 17" descr="A group of underwear on a white background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95450" y="11353800"/>
          <a:ext cx="16573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666750</xdr:colOff>
      <xdr:row>3</xdr:row>
      <xdr:rowOff>133350</xdr:rowOff>
    </xdr:from>
    <xdr:to>
      <xdr:col>1</xdr:col>
      <xdr:colOff>2419350</xdr:colOff>
      <xdr:row>3</xdr:row>
      <xdr:rowOff>1504950</xdr:rowOff>
    </xdr:to>
    <xdr:pic>
      <xdr:nvPicPr>
        <xdr:cNvPr id="1029" name="Picture 1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24025" y="1247775"/>
          <a:ext cx="17526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6</xdr:row>
      <xdr:rowOff>104775</xdr:rowOff>
    </xdr:from>
    <xdr:to>
      <xdr:col>1</xdr:col>
      <xdr:colOff>2114550</xdr:colOff>
      <xdr:row>6</xdr:row>
      <xdr:rowOff>1933575</xdr:rowOff>
    </xdr:to>
    <xdr:pic>
      <xdr:nvPicPr>
        <xdr:cNvPr id="1030" name="Picture 2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23950" y="5753100"/>
          <a:ext cx="20478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2181225</xdr:colOff>
      <xdr:row>6</xdr:row>
      <xdr:rowOff>381000</xdr:rowOff>
    </xdr:from>
    <xdr:to>
      <xdr:col>1</xdr:col>
      <xdr:colOff>3486150</xdr:colOff>
      <xdr:row>6</xdr:row>
      <xdr:rowOff>1752600</xdr:rowOff>
    </xdr:to>
    <xdr:pic>
      <xdr:nvPicPr>
        <xdr:cNvPr id="1031" name="Picture 3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238500" y="6029325"/>
          <a:ext cx="13049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457200</xdr:colOff>
      <xdr:row>10</xdr:row>
      <xdr:rowOff>95250</xdr:rowOff>
    </xdr:from>
    <xdr:to>
      <xdr:col>1</xdr:col>
      <xdr:colOff>2371725</xdr:colOff>
      <xdr:row>10</xdr:row>
      <xdr:rowOff>1466850</xdr:rowOff>
    </xdr:to>
    <xdr:pic>
      <xdr:nvPicPr>
        <xdr:cNvPr id="1032" name="Picture 5" descr="A pair of black and white underwear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514475" y="12963525"/>
          <a:ext cx="19145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419100</xdr:colOff>
      <xdr:row>11</xdr:row>
      <xdr:rowOff>142875</xdr:rowOff>
    </xdr:from>
    <xdr:to>
      <xdr:col>1</xdr:col>
      <xdr:colOff>2514600</xdr:colOff>
      <xdr:row>11</xdr:row>
      <xdr:rowOff>1514475</xdr:rowOff>
    </xdr:to>
    <xdr:pic>
      <xdr:nvPicPr>
        <xdr:cNvPr id="1033" name="Picture 6" descr="A stack of bowls with text on them&#10;&#10;AI-generated content may be incorrect.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476375" y="14954250"/>
          <a:ext cx="20955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857250</xdr:colOff>
      <xdr:row>5</xdr:row>
      <xdr:rowOff>28575</xdr:rowOff>
    </xdr:from>
    <xdr:to>
      <xdr:col>1</xdr:col>
      <xdr:colOff>2028825</xdr:colOff>
      <xdr:row>5</xdr:row>
      <xdr:rowOff>1400175</xdr:rowOff>
    </xdr:to>
    <xdr:pic>
      <xdr:nvPicPr>
        <xdr:cNvPr id="1034" name="Image 9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914525" y="4210050"/>
          <a:ext cx="117157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zoomScale="70" zoomScaleNormal="70" workbookViewId="0">
      <pane ySplit="3" topLeftCell="A4" activePane="bottomLeft" state="frozen"/>
      <selection pane="bottomLeft" activeCell="S4" sqref="S4"/>
    </sheetView>
  </sheetViews>
  <sheetFormatPr defaultColWidth="8.625" defaultRowHeight="78" customHeight="1"/>
  <cols>
    <col min="1" max="1" width="13.875" style="2" customWidth="1"/>
    <col min="2" max="2" width="51.125" style="2" customWidth="1"/>
    <col min="3" max="3" width="14.375" style="24" bestFit="1" customWidth="1"/>
    <col min="4" max="4" width="29" style="24" bestFit="1" customWidth="1"/>
    <col min="5" max="5" width="23.125" style="8" customWidth="1"/>
    <col min="6" max="6" width="25.5" style="8" customWidth="1"/>
    <col min="7" max="7" width="4.625" style="25" bestFit="1" customWidth="1"/>
    <col min="8" max="8" width="35.625" style="25" bestFit="1" customWidth="1"/>
    <col min="9" max="9" width="5.875" style="3" bestFit="1" customWidth="1"/>
    <col min="10" max="10" width="5.875" style="3" customWidth="1"/>
    <col min="11" max="12" width="7.125" style="4" bestFit="1" customWidth="1"/>
    <col min="13" max="13" width="6.625" style="4" bestFit="1" customWidth="1"/>
    <col min="14" max="14" width="5.125" style="4" bestFit="1" customWidth="1"/>
    <col min="15" max="15" width="9.5" style="4" bestFit="1" customWidth="1"/>
    <col min="16" max="16" width="8.625" style="9" bestFit="1" customWidth="1"/>
    <col min="17" max="17" width="10.375" style="9" bestFit="1" customWidth="1"/>
    <col min="18" max="18" width="34.5" style="2" customWidth="1"/>
    <col min="19" max="16384" width="8.625" style="2"/>
  </cols>
  <sheetData>
    <row r="1" spans="1:19" s="1" customFormat="1" ht="29.4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9" ht="29.45" customHeight="1">
      <c r="E2" s="24"/>
      <c r="O2" s="5">
        <f>SUM(O4:O10)</f>
        <v>3070</v>
      </c>
      <c r="P2" s="6"/>
      <c r="Q2" s="6"/>
    </row>
    <row r="3" spans="1:19" s="7" customFormat="1" ht="29.45" customHeight="1">
      <c r="A3" s="13" t="s">
        <v>1</v>
      </c>
      <c r="B3" s="13" t="s">
        <v>2</v>
      </c>
      <c r="C3" s="26" t="s">
        <v>3</v>
      </c>
      <c r="D3" s="26" t="s">
        <v>4</v>
      </c>
      <c r="E3" s="27" t="s">
        <v>5</v>
      </c>
      <c r="F3" s="27" t="s">
        <v>6</v>
      </c>
      <c r="G3" s="26" t="s">
        <v>7</v>
      </c>
      <c r="H3" s="26" t="s">
        <v>8</v>
      </c>
      <c r="I3" s="13" t="s">
        <v>9</v>
      </c>
      <c r="J3" s="1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5" t="s">
        <v>16</v>
      </c>
      <c r="Q3" s="15" t="s">
        <v>17</v>
      </c>
    </row>
    <row r="4" spans="1:19" ht="126" customHeight="1">
      <c r="A4" s="19" t="s">
        <v>20</v>
      </c>
      <c r="B4" s="20"/>
      <c r="C4" s="28" t="s">
        <v>25</v>
      </c>
      <c r="D4" s="28" t="s">
        <v>21</v>
      </c>
      <c r="E4" s="21" t="s">
        <v>19</v>
      </c>
      <c r="F4" s="21" t="s">
        <v>22</v>
      </c>
      <c r="G4" s="29" t="s">
        <v>23</v>
      </c>
      <c r="H4" s="28" t="s">
        <v>24</v>
      </c>
      <c r="I4" s="20"/>
      <c r="J4" s="20">
        <f>34-3</f>
        <v>31</v>
      </c>
      <c r="K4" s="22">
        <f>71-10</f>
        <v>61</v>
      </c>
      <c r="L4" s="22">
        <f>71-20</f>
        <v>51</v>
      </c>
      <c r="M4" s="22">
        <f>120-20</f>
        <v>100</v>
      </c>
      <c r="N4" s="22">
        <f>2-2</f>
        <v>0</v>
      </c>
      <c r="O4" s="23">
        <f t="shared" ref="O4:O45" si="0">SUM(J4:N4)</f>
        <v>243</v>
      </c>
      <c r="P4" s="18">
        <f t="shared" ref="P4:P12" si="1">Q4*0.48</f>
        <v>20.16</v>
      </c>
      <c r="Q4" s="18">
        <v>42</v>
      </c>
      <c r="R4" s="10"/>
      <c r="S4" s="11"/>
    </row>
    <row r="5" spans="1:19" ht="115.5" customHeight="1">
      <c r="A5" s="19" t="s">
        <v>20</v>
      </c>
      <c r="B5" s="20"/>
      <c r="C5" s="28" t="s">
        <v>26</v>
      </c>
      <c r="D5" s="28" t="s">
        <v>21</v>
      </c>
      <c r="E5" s="21" t="s">
        <v>27</v>
      </c>
      <c r="F5" s="21" t="s">
        <v>22</v>
      </c>
      <c r="G5" s="29" t="s">
        <v>23</v>
      </c>
      <c r="H5" s="28" t="s">
        <v>24</v>
      </c>
      <c r="I5" s="20"/>
      <c r="J5" s="20">
        <v>15</v>
      </c>
      <c r="K5" s="22">
        <v>0</v>
      </c>
      <c r="L5" s="22">
        <v>0</v>
      </c>
      <c r="M5" s="22">
        <v>19</v>
      </c>
      <c r="N5" s="22">
        <v>28</v>
      </c>
      <c r="O5" s="23">
        <f t="shared" si="0"/>
        <v>62</v>
      </c>
      <c r="P5" s="18">
        <f t="shared" si="1"/>
        <v>20.16</v>
      </c>
      <c r="Q5" s="18">
        <v>42</v>
      </c>
      <c r="R5" s="10"/>
      <c r="S5" s="11"/>
    </row>
    <row r="6" spans="1:19" ht="115.5" customHeight="1">
      <c r="A6" s="19" t="s">
        <v>20</v>
      </c>
      <c r="B6" s="20"/>
      <c r="C6" s="30" t="s">
        <v>45</v>
      </c>
      <c r="D6" s="28" t="s">
        <v>21</v>
      </c>
      <c r="E6" s="30" t="s">
        <v>46</v>
      </c>
      <c r="F6" s="21" t="s">
        <v>22</v>
      </c>
      <c r="G6" s="29" t="s">
        <v>23</v>
      </c>
      <c r="H6" s="30" t="s">
        <v>24</v>
      </c>
      <c r="I6" s="20"/>
      <c r="J6" s="20"/>
      <c r="K6" s="22">
        <v>100</v>
      </c>
      <c r="L6" s="22">
        <v>100</v>
      </c>
      <c r="M6" s="22">
        <v>100</v>
      </c>
      <c r="N6" s="22"/>
      <c r="O6" s="23">
        <f>SUM(J6:N6)</f>
        <v>300</v>
      </c>
      <c r="P6" s="18">
        <f>Q6*0.48</f>
        <v>20.16</v>
      </c>
      <c r="Q6" s="18">
        <v>42</v>
      </c>
      <c r="R6" s="10"/>
      <c r="S6" s="11"/>
    </row>
    <row r="7" spans="1:19" ht="161.44999999999999" customHeight="1">
      <c r="A7" s="19" t="s">
        <v>20</v>
      </c>
      <c r="B7" s="20"/>
      <c r="C7" s="28" t="s">
        <v>29</v>
      </c>
      <c r="D7" s="28" t="s">
        <v>30</v>
      </c>
      <c r="E7" s="21" t="s">
        <v>31</v>
      </c>
      <c r="F7" s="21" t="s">
        <v>32</v>
      </c>
      <c r="G7" s="29" t="s">
        <v>18</v>
      </c>
      <c r="H7" s="28" t="s">
        <v>33</v>
      </c>
      <c r="I7" s="20"/>
      <c r="J7" s="20">
        <v>99</v>
      </c>
      <c r="K7" s="22">
        <v>198</v>
      </c>
      <c r="L7" s="22">
        <v>197</v>
      </c>
      <c r="M7" s="22">
        <v>97</v>
      </c>
      <c r="N7" s="22"/>
      <c r="O7" s="23">
        <f t="shared" si="0"/>
        <v>591</v>
      </c>
      <c r="P7" s="18">
        <f t="shared" si="1"/>
        <v>22.08</v>
      </c>
      <c r="Q7" s="18">
        <v>46</v>
      </c>
      <c r="R7" s="10"/>
      <c r="S7" s="11"/>
    </row>
    <row r="8" spans="1:19" ht="138.94999999999999" customHeight="1">
      <c r="A8" s="19" t="s">
        <v>40</v>
      </c>
      <c r="B8" s="20"/>
      <c r="C8" s="28" t="s">
        <v>34</v>
      </c>
      <c r="D8" s="28" t="s">
        <v>35</v>
      </c>
      <c r="E8" s="31" t="s">
        <v>31</v>
      </c>
      <c r="F8" s="21" t="s">
        <v>36</v>
      </c>
      <c r="G8" s="29" t="s">
        <v>18</v>
      </c>
      <c r="H8" s="28" t="s">
        <v>33</v>
      </c>
      <c r="I8" s="20"/>
      <c r="J8" s="20">
        <v>94</v>
      </c>
      <c r="K8" s="22">
        <v>168</v>
      </c>
      <c r="L8" s="22">
        <v>147</v>
      </c>
      <c r="M8" s="22">
        <v>42</v>
      </c>
      <c r="N8" s="22"/>
      <c r="O8" s="23">
        <f t="shared" si="0"/>
        <v>451</v>
      </c>
      <c r="P8" s="18">
        <f t="shared" si="1"/>
        <v>22.08</v>
      </c>
      <c r="Q8" s="18">
        <v>46</v>
      </c>
      <c r="R8" s="10"/>
      <c r="S8" s="11"/>
    </row>
    <row r="9" spans="1:19" ht="128.44999999999999" customHeight="1">
      <c r="A9" s="19" t="s">
        <v>40</v>
      </c>
      <c r="B9" s="20"/>
      <c r="C9" s="28" t="s">
        <v>34</v>
      </c>
      <c r="D9" s="28" t="s">
        <v>35</v>
      </c>
      <c r="E9" s="31" t="s">
        <v>31</v>
      </c>
      <c r="F9" s="21" t="s">
        <v>36</v>
      </c>
      <c r="G9" s="28">
        <v>200</v>
      </c>
      <c r="H9" s="28" t="s">
        <v>37</v>
      </c>
      <c r="I9" s="20"/>
      <c r="J9" s="20">
        <v>129</v>
      </c>
      <c r="K9" s="22">
        <v>268</v>
      </c>
      <c r="L9" s="22">
        <v>267</v>
      </c>
      <c r="M9" s="22">
        <v>215</v>
      </c>
      <c r="N9" s="22"/>
      <c r="O9" s="23">
        <f t="shared" si="0"/>
        <v>879</v>
      </c>
      <c r="P9" s="18">
        <f t="shared" si="1"/>
        <v>22.08</v>
      </c>
      <c r="Q9" s="18">
        <v>46</v>
      </c>
      <c r="R9" s="10"/>
      <c r="S9" s="11"/>
    </row>
    <row r="10" spans="1:19" ht="140.44999999999999" customHeight="1">
      <c r="A10" s="19" t="s">
        <v>40</v>
      </c>
      <c r="B10" s="20"/>
      <c r="C10" s="28" t="s">
        <v>38</v>
      </c>
      <c r="D10" s="28" t="s">
        <v>35</v>
      </c>
      <c r="E10" s="31" t="s">
        <v>28</v>
      </c>
      <c r="F10" s="21" t="s">
        <v>36</v>
      </c>
      <c r="G10" s="28">
        <v>900</v>
      </c>
      <c r="H10" s="28" t="s">
        <v>39</v>
      </c>
      <c r="I10" s="16"/>
      <c r="J10" s="20">
        <v>544</v>
      </c>
      <c r="K10" s="17">
        <v>0</v>
      </c>
      <c r="L10" s="17">
        <v>0</v>
      </c>
      <c r="M10" s="17">
        <v>0</v>
      </c>
      <c r="N10" s="17"/>
      <c r="O10" s="23">
        <f t="shared" si="0"/>
        <v>544</v>
      </c>
      <c r="P10" s="18">
        <f t="shared" si="1"/>
        <v>20.16</v>
      </c>
      <c r="Q10" s="18">
        <v>42</v>
      </c>
      <c r="R10" s="10"/>
      <c r="S10" s="11"/>
    </row>
    <row r="11" spans="1:19" ht="153.6" customHeight="1">
      <c r="A11" s="20"/>
      <c r="B11" s="20"/>
      <c r="C11" s="30" t="s">
        <v>43</v>
      </c>
      <c r="D11" s="28" t="s">
        <v>47</v>
      </c>
      <c r="E11" s="30" t="s">
        <v>41</v>
      </c>
      <c r="F11" s="21" t="s">
        <v>48</v>
      </c>
      <c r="G11" s="28">
        <v>933</v>
      </c>
      <c r="H11" s="30" t="s">
        <v>42</v>
      </c>
      <c r="I11" s="20"/>
      <c r="J11" s="20"/>
      <c r="K11" s="22">
        <v>100</v>
      </c>
      <c r="L11" s="22">
        <v>100</v>
      </c>
      <c r="M11" s="22">
        <v>100</v>
      </c>
      <c r="N11" s="22"/>
      <c r="O11" s="23">
        <f t="shared" si="0"/>
        <v>300</v>
      </c>
      <c r="P11" s="18">
        <f t="shared" si="1"/>
        <v>20.16</v>
      </c>
      <c r="Q11" s="18">
        <v>42</v>
      </c>
    </row>
    <row r="12" spans="1:19" ht="153.6" customHeight="1">
      <c r="A12" s="20"/>
      <c r="B12" s="20"/>
      <c r="C12" s="30" t="s">
        <v>43</v>
      </c>
      <c r="D12" s="28" t="s">
        <v>47</v>
      </c>
      <c r="E12" s="30" t="s">
        <v>41</v>
      </c>
      <c r="F12" s="21" t="s">
        <v>48</v>
      </c>
      <c r="G12" s="28">
        <v>403</v>
      </c>
      <c r="H12" s="30" t="s">
        <v>44</v>
      </c>
      <c r="I12" s="20"/>
      <c r="J12" s="20"/>
      <c r="K12" s="22">
        <v>200</v>
      </c>
      <c r="L12" s="22">
        <v>200</v>
      </c>
      <c r="M12" s="22">
        <v>191</v>
      </c>
      <c r="N12" s="22"/>
      <c r="O12" s="23">
        <f t="shared" si="0"/>
        <v>591</v>
      </c>
      <c r="P12" s="18">
        <f t="shared" si="1"/>
        <v>20.16</v>
      </c>
      <c r="Q12" s="18">
        <v>42</v>
      </c>
    </row>
    <row r="13" spans="1:19" ht="78" customHeight="1">
      <c r="O13" s="12">
        <f t="shared" si="0"/>
        <v>0</v>
      </c>
    </row>
    <row r="14" spans="1:19" ht="78" customHeight="1">
      <c r="O14" s="12">
        <f t="shared" si="0"/>
        <v>0</v>
      </c>
    </row>
    <row r="15" spans="1:19" ht="78" customHeight="1">
      <c r="O15" s="12">
        <f t="shared" si="0"/>
        <v>0</v>
      </c>
    </row>
    <row r="16" spans="1:19" ht="78" customHeight="1">
      <c r="O16" s="12">
        <f t="shared" si="0"/>
        <v>0</v>
      </c>
    </row>
    <row r="17" spans="15:15" ht="78" customHeight="1">
      <c r="O17" s="12">
        <f t="shared" si="0"/>
        <v>0</v>
      </c>
    </row>
    <row r="18" spans="15:15" ht="78" customHeight="1">
      <c r="O18" s="12">
        <f t="shared" si="0"/>
        <v>0</v>
      </c>
    </row>
    <row r="19" spans="15:15" ht="78" customHeight="1">
      <c r="O19" s="12">
        <f t="shared" si="0"/>
        <v>0</v>
      </c>
    </row>
    <row r="20" spans="15:15" ht="78" customHeight="1">
      <c r="O20" s="12">
        <f t="shared" si="0"/>
        <v>0</v>
      </c>
    </row>
    <row r="21" spans="15:15" ht="78" customHeight="1">
      <c r="O21" s="12">
        <f t="shared" si="0"/>
        <v>0</v>
      </c>
    </row>
    <row r="22" spans="15:15" ht="78" customHeight="1">
      <c r="O22" s="12">
        <f t="shared" si="0"/>
        <v>0</v>
      </c>
    </row>
    <row r="23" spans="15:15" ht="78" customHeight="1">
      <c r="O23" s="12">
        <f t="shared" si="0"/>
        <v>0</v>
      </c>
    </row>
    <row r="24" spans="15:15" ht="78" customHeight="1">
      <c r="O24" s="12">
        <f t="shared" si="0"/>
        <v>0</v>
      </c>
    </row>
    <row r="25" spans="15:15" ht="78" customHeight="1">
      <c r="O25" s="12">
        <f t="shared" si="0"/>
        <v>0</v>
      </c>
    </row>
    <row r="26" spans="15:15" ht="78" customHeight="1">
      <c r="O26" s="12">
        <f t="shared" si="0"/>
        <v>0</v>
      </c>
    </row>
    <row r="27" spans="15:15" ht="78" customHeight="1">
      <c r="O27" s="12">
        <f t="shared" si="0"/>
        <v>0</v>
      </c>
    </row>
    <row r="28" spans="15:15" ht="78" customHeight="1">
      <c r="O28" s="12">
        <f t="shared" si="0"/>
        <v>0</v>
      </c>
    </row>
    <row r="29" spans="15:15" ht="78" customHeight="1">
      <c r="O29" s="12">
        <f t="shared" si="0"/>
        <v>0</v>
      </c>
    </row>
    <row r="30" spans="15:15" ht="78" customHeight="1">
      <c r="O30" s="12">
        <f t="shared" si="0"/>
        <v>0</v>
      </c>
    </row>
    <row r="31" spans="15:15" ht="78" customHeight="1">
      <c r="O31" s="12">
        <f t="shared" si="0"/>
        <v>0</v>
      </c>
    </row>
    <row r="32" spans="15:15" ht="78" customHeight="1">
      <c r="O32" s="12">
        <f t="shared" si="0"/>
        <v>0</v>
      </c>
    </row>
    <row r="33" spans="15:15" ht="78" customHeight="1">
      <c r="O33" s="12">
        <f t="shared" si="0"/>
        <v>0</v>
      </c>
    </row>
    <row r="34" spans="15:15" ht="78" customHeight="1">
      <c r="O34" s="12">
        <f t="shared" si="0"/>
        <v>0</v>
      </c>
    </row>
    <row r="35" spans="15:15" ht="78" customHeight="1">
      <c r="O35" s="12">
        <f t="shared" si="0"/>
        <v>0</v>
      </c>
    </row>
    <row r="36" spans="15:15" ht="78" customHeight="1">
      <c r="O36" s="12">
        <f t="shared" si="0"/>
        <v>0</v>
      </c>
    </row>
    <row r="37" spans="15:15" ht="78" customHeight="1">
      <c r="O37" s="12">
        <f t="shared" si="0"/>
        <v>0</v>
      </c>
    </row>
    <row r="38" spans="15:15" ht="78" customHeight="1">
      <c r="O38" s="12">
        <f t="shared" si="0"/>
        <v>0</v>
      </c>
    </row>
    <row r="39" spans="15:15" ht="78" customHeight="1">
      <c r="O39" s="12">
        <f t="shared" si="0"/>
        <v>0</v>
      </c>
    </row>
    <row r="40" spans="15:15" ht="78" customHeight="1">
      <c r="O40" s="12">
        <f t="shared" si="0"/>
        <v>0</v>
      </c>
    </row>
    <row r="41" spans="15:15" ht="78" customHeight="1">
      <c r="O41" s="12">
        <f t="shared" si="0"/>
        <v>0</v>
      </c>
    </row>
    <row r="42" spans="15:15" ht="78" customHeight="1">
      <c r="O42" s="12">
        <f t="shared" si="0"/>
        <v>0</v>
      </c>
    </row>
    <row r="43" spans="15:15" ht="78" customHeight="1">
      <c r="O43" s="12">
        <f t="shared" si="0"/>
        <v>0</v>
      </c>
    </row>
    <row r="44" spans="15:15" ht="78" customHeight="1">
      <c r="O44" s="12">
        <f t="shared" si="0"/>
        <v>0</v>
      </c>
    </row>
    <row r="45" spans="15:15" ht="78" customHeight="1">
      <c r="O45" s="12">
        <f t="shared" si="0"/>
        <v>0</v>
      </c>
    </row>
    <row r="46" spans="15:15" ht="78" customHeight="1">
      <c r="O46" s="12">
        <f t="shared" ref="O46:O79" si="2">SUM(J46:N46)</f>
        <v>0</v>
      </c>
    </row>
    <row r="47" spans="15:15" ht="78" customHeight="1">
      <c r="O47" s="12">
        <f t="shared" si="2"/>
        <v>0</v>
      </c>
    </row>
    <row r="48" spans="15:15" ht="78" customHeight="1">
      <c r="O48" s="12">
        <f t="shared" si="2"/>
        <v>0</v>
      </c>
    </row>
    <row r="49" spans="15:15" ht="78" customHeight="1">
      <c r="O49" s="12">
        <f t="shared" si="2"/>
        <v>0</v>
      </c>
    </row>
    <row r="50" spans="15:15" ht="78" customHeight="1">
      <c r="O50" s="12">
        <f t="shared" si="2"/>
        <v>0</v>
      </c>
    </row>
    <row r="51" spans="15:15" ht="78" customHeight="1">
      <c r="O51" s="12">
        <f t="shared" si="2"/>
        <v>0</v>
      </c>
    </row>
    <row r="52" spans="15:15" ht="78" customHeight="1">
      <c r="O52" s="12">
        <f t="shared" si="2"/>
        <v>0</v>
      </c>
    </row>
    <row r="53" spans="15:15" ht="78" customHeight="1">
      <c r="O53" s="12">
        <f t="shared" si="2"/>
        <v>0</v>
      </c>
    </row>
    <row r="54" spans="15:15" ht="78" customHeight="1">
      <c r="O54" s="12">
        <f t="shared" si="2"/>
        <v>0</v>
      </c>
    </row>
    <row r="55" spans="15:15" ht="78" customHeight="1">
      <c r="O55" s="12">
        <f t="shared" si="2"/>
        <v>0</v>
      </c>
    </row>
    <row r="56" spans="15:15" ht="78" customHeight="1">
      <c r="O56" s="12">
        <f t="shared" si="2"/>
        <v>0</v>
      </c>
    </row>
    <row r="57" spans="15:15" ht="78" customHeight="1">
      <c r="O57" s="12">
        <f t="shared" si="2"/>
        <v>0</v>
      </c>
    </row>
    <row r="58" spans="15:15" ht="78" customHeight="1">
      <c r="O58" s="12">
        <f t="shared" si="2"/>
        <v>0</v>
      </c>
    </row>
    <row r="59" spans="15:15" ht="78" customHeight="1">
      <c r="O59" s="12">
        <f t="shared" si="2"/>
        <v>0</v>
      </c>
    </row>
    <row r="60" spans="15:15" ht="78" customHeight="1">
      <c r="O60" s="12">
        <f t="shared" si="2"/>
        <v>0</v>
      </c>
    </row>
    <row r="61" spans="15:15" ht="78" customHeight="1">
      <c r="O61" s="12">
        <f t="shared" si="2"/>
        <v>0</v>
      </c>
    </row>
    <row r="62" spans="15:15" ht="78" customHeight="1">
      <c r="O62" s="12">
        <f t="shared" si="2"/>
        <v>0</v>
      </c>
    </row>
    <row r="63" spans="15:15" ht="78" customHeight="1">
      <c r="O63" s="12">
        <f t="shared" si="2"/>
        <v>0</v>
      </c>
    </row>
    <row r="64" spans="15:15" ht="78" customHeight="1">
      <c r="O64" s="12">
        <f t="shared" si="2"/>
        <v>0</v>
      </c>
    </row>
    <row r="65" spans="15:15" ht="78" customHeight="1">
      <c r="O65" s="12">
        <f t="shared" si="2"/>
        <v>0</v>
      </c>
    </row>
    <row r="66" spans="15:15" ht="78" customHeight="1">
      <c r="O66" s="12">
        <f t="shared" si="2"/>
        <v>0</v>
      </c>
    </row>
    <row r="67" spans="15:15" ht="78" customHeight="1">
      <c r="O67" s="12">
        <f t="shared" si="2"/>
        <v>0</v>
      </c>
    </row>
    <row r="68" spans="15:15" ht="78" customHeight="1">
      <c r="O68" s="12">
        <f t="shared" si="2"/>
        <v>0</v>
      </c>
    </row>
    <row r="69" spans="15:15" ht="78" customHeight="1">
      <c r="O69" s="12">
        <f t="shared" si="2"/>
        <v>0</v>
      </c>
    </row>
    <row r="70" spans="15:15" ht="78" customHeight="1">
      <c r="O70" s="12">
        <f t="shared" si="2"/>
        <v>0</v>
      </c>
    </row>
    <row r="71" spans="15:15" ht="78" customHeight="1">
      <c r="O71" s="12">
        <f t="shared" si="2"/>
        <v>0</v>
      </c>
    </row>
    <row r="72" spans="15:15" ht="78" customHeight="1">
      <c r="O72" s="12">
        <f t="shared" si="2"/>
        <v>0</v>
      </c>
    </row>
    <row r="73" spans="15:15" ht="78" customHeight="1">
      <c r="O73" s="12">
        <f t="shared" si="2"/>
        <v>0</v>
      </c>
    </row>
    <row r="74" spans="15:15" ht="78" customHeight="1">
      <c r="O74" s="12">
        <f t="shared" si="2"/>
        <v>0</v>
      </c>
    </row>
    <row r="75" spans="15:15" ht="78" customHeight="1">
      <c r="O75" s="12">
        <f t="shared" si="2"/>
        <v>0</v>
      </c>
    </row>
    <row r="76" spans="15:15" ht="78" customHeight="1">
      <c r="O76" s="12">
        <f t="shared" si="2"/>
        <v>0</v>
      </c>
    </row>
    <row r="77" spans="15:15" ht="78" customHeight="1">
      <c r="O77" s="12">
        <f t="shared" si="2"/>
        <v>0</v>
      </c>
    </row>
    <row r="78" spans="15:15" ht="78" customHeight="1">
      <c r="O78" s="12">
        <f t="shared" si="2"/>
        <v>0</v>
      </c>
    </row>
    <row r="79" spans="15:15" ht="78" customHeight="1">
      <c r="O79" s="12">
        <f t="shared" si="2"/>
        <v>0</v>
      </c>
    </row>
  </sheetData>
  <mergeCells count="1">
    <mergeCell ref="A1:Q1"/>
  </mergeCells>
  <phoneticPr fontId="0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B35923893C0C44922EEC76B51DD101" ma:contentTypeVersion="19" ma:contentTypeDescription="Create a new document." ma:contentTypeScope="" ma:versionID="426e29253bca9070ac648f3cb82bbeb2">
  <xsd:schema xmlns:xsd="http://www.w3.org/2001/XMLSchema" xmlns:xs="http://www.w3.org/2001/XMLSchema" xmlns:p="http://schemas.microsoft.com/office/2006/metadata/properties" xmlns:ns2="cf5c54af-2730-439f-b8e5-18879a9b8e06" xmlns:ns3="8e950443-dce1-4f9c-8ef3-bc1f878a7b31" targetNamespace="http://schemas.microsoft.com/office/2006/metadata/properties" ma:root="true" ma:fieldsID="3b76cffd4d1e141585c640876d36e60d" ns2:_="" ns3:_="">
    <xsd:import namespace="cf5c54af-2730-439f-b8e5-18879a9b8e06"/>
    <xsd:import namespace="8e950443-dce1-4f9c-8ef3-bc1f878a7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c54af-2730-439f-b8e5-18879a9b8e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f73693c-f4d4-4411-813c-a7501a0346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50443-dce1-4f9c-8ef3-bc1f878a7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5499f5-d2d5-4911-96f5-5eaede748ed7}" ma:internalName="TaxCatchAll" ma:showField="CatchAllData" ma:web="8e950443-dce1-4f9c-8ef3-bc1f878a7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950443-dce1-4f9c-8ef3-bc1f878a7b31" xsi:nil="true"/>
    <lcf76f155ced4ddcb4097134ff3c332f xmlns="cf5c54af-2730-439f-b8e5-18879a9b8e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45322B-7DFA-413B-92B6-27DD7A6D6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c54af-2730-439f-b8e5-18879a9b8e06"/>
    <ds:schemaRef ds:uri="8e950443-dce1-4f9c-8ef3-bc1f878a7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3A8EA0-6C94-4094-8346-3B402698B6CD}">
  <ds:schemaRefs>
    <ds:schemaRef ds:uri="http://schemas.microsoft.com/office/2006/metadata/properties"/>
    <ds:schemaRef ds:uri="cf5c54af-2730-439f-b8e5-18879a9b8e06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8e950443-dce1-4f9c-8ef3-bc1f878a7b3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3F3799-E79F-48E8-9EC8-2E0F278833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revision/>
  <dcterms:created xsi:type="dcterms:W3CDTF">2025-12-03T12:44:34Z</dcterms:created>
  <dcterms:modified xsi:type="dcterms:W3CDTF">2026-08-21T12:30:52Z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0x0101002CB35923893C0C44922EEC76B51DD101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lcf76f155ced4ddcb4097134ff3c332f">
    <vt:lpwstr/>
  </property>
</Properties>
</file>